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ept\Highway\Engineer Records\Project Files\2024 Projects\2024-02 CCMG Application\"/>
    </mc:Choice>
  </mc:AlternateContent>
  <xr:revisionPtr revIDLastSave="0" documentId="13_ncr:1_{8845229E-A52A-4431-8645-4C8DAD9D4923}" xr6:coauthVersionLast="47" xr6:coauthVersionMax="47" xr10:uidLastSave="{00000000-0000-0000-0000-000000000000}"/>
  <bookViews>
    <workbookView xWindow="-38510" yWindow="-110" windowWidth="38620" windowHeight="21100" xr2:uid="{D6AC1EDC-6C09-4DF4-B8D2-899156C3229E}"/>
  </bookViews>
  <sheets>
    <sheet name="Bid Tab 5-31-2024" sheetId="5" r:id="rId1"/>
  </sheets>
  <definedNames>
    <definedName name="_xlnm.Print_Area" localSheetId="0">'Bid Tab 5-31-2024'!$A$1:$F$15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5" l="1"/>
  <c r="E9" i="5"/>
  <c r="E25" i="5"/>
  <c r="E41" i="5"/>
  <c r="E12" i="5"/>
  <c r="E28" i="5"/>
  <c r="E44" i="5"/>
  <c r="E60" i="5"/>
  <c r="F62" i="5" l="1"/>
  <c r="E58" i="5"/>
  <c r="F58" i="5" s="1"/>
  <c r="F56" i="5"/>
  <c r="F55" i="5"/>
  <c r="E51" i="5"/>
  <c r="E52" i="5" s="1"/>
  <c r="F30" i="5"/>
  <c r="E26" i="5"/>
  <c r="F26" i="5" s="1"/>
  <c r="F24" i="5"/>
  <c r="F23" i="5"/>
  <c r="E20" i="5"/>
  <c r="E29" i="5" s="1"/>
  <c r="F29" i="5" s="1"/>
  <c r="F46" i="5"/>
  <c r="E42" i="5"/>
  <c r="F42" i="5" s="1"/>
  <c r="F40" i="5"/>
  <c r="F39" i="5"/>
  <c r="E36" i="5"/>
  <c r="E45" i="5" s="1"/>
  <c r="F45" i="5" s="1"/>
  <c r="E10" i="5"/>
  <c r="F10" i="5" s="1"/>
  <c r="F8" i="5"/>
  <c r="E4" i="5"/>
  <c r="F9" i="5" s="1"/>
  <c r="E61" i="5" l="1"/>
  <c r="F61" i="5" s="1"/>
  <c r="E59" i="5"/>
  <c r="F59" i="5" s="1"/>
  <c r="F57" i="5"/>
  <c r="F60" i="5"/>
  <c r="F25" i="5"/>
  <c r="E27" i="5"/>
  <c r="F27" i="5" s="1"/>
  <c r="F28" i="5"/>
  <c r="F41" i="5"/>
  <c r="E43" i="5"/>
  <c r="F43" i="5" s="1"/>
  <c r="F44" i="5"/>
  <c r="E13" i="5"/>
  <c r="F13" i="5" s="1"/>
  <c r="F14" i="5"/>
  <c r="F7" i="5"/>
  <c r="F12" i="5"/>
  <c r="E11" i="5"/>
  <c r="F11" i="5" s="1"/>
  <c r="F63" i="5" l="1"/>
  <c r="F31" i="5"/>
  <c r="F47" i="5"/>
  <c r="F15" i="5"/>
</calcChain>
</file>

<file path=xl/sharedStrings.xml><?xml version="1.0" encoding="utf-8"?>
<sst xmlns="http://schemas.openxmlformats.org/spreadsheetml/2006/main" count="102" uniqueCount="32">
  <si>
    <t>U/M</t>
  </si>
  <si>
    <t>Unit Price</t>
  </si>
  <si>
    <t>TON</t>
  </si>
  <si>
    <t>GAL</t>
  </si>
  <si>
    <t>700S</t>
  </si>
  <si>
    <t>miles</t>
  </si>
  <si>
    <t>ft</t>
  </si>
  <si>
    <t>width</t>
  </si>
  <si>
    <t>1-1/2" (165 LB/SY) HMA SURFACE, TYPE B</t>
  </si>
  <si>
    <t>TACK COAT @ 0.10 GAL/S.Y.</t>
  </si>
  <si>
    <t>LS</t>
  </si>
  <si>
    <t>Maintenance of Traffic</t>
  </si>
  <si>
    <t>Asphalt Milling for approaches end of work</t>
  </si>
  <si>
    <t>SYS</t>
  </si>
  <si>
    <t>total</t>
  </si>
  <si>
    <t>COMPACTED AGGREGATE, NO. 53, BASE - Shoulder Stone</t>
  </si>
  <si>
    <t>Mobilization &amp; Demobilization</t>
  </si>
  <si>
    <t>Construction Engineering</t>
  </si>
  <si>
    <t>350 E</t>
  </si>
  <si>
    <t>900S</t>
  </si>
  <si>
    <t>500 E</t>
  </si>
  <si>
    <t>100S</t>
  </si>
  <si>
    <t>200S</t>
  </si>
  <si>
    <t>500W</t>
  </si>
  <si>
    <t>SR124</t>
  </si>
  <si>
    <t>SR218</t>
  </si>
  <si>
    <t>Wedge &amp; Level (220 LB/SY) SCRATCH COAT</t>
  </si>
  <si>
    <t>400W</t>
  </si>
  <si>
    <t>Project Area 1</t>
  </si>
  <si>
    <t>Project Area 3</t>
  </si>
  <si>
    <t>Project Area 2</t>
  </si>
  <si>
    <t>Project Area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</si>
</sst>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44" fontId="0" fillId="0" borderId="1" xfId="1" applyFont="1" applyBorder="1"/>
    <xf numFmtId="44" fontId="0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/>
    <xf numFmtId="0" fontId="0" fillId="0" borderId="0" xfId="0" applyFill="1" applyBorder="1"/>
    <xf numFmtId="44" fontId="0" fillId="0" borderId="0" xfId="1" applyFont="1" applyFill="1" applyBorder="1"/>
    <xf numFmtId="2" fontId="0" fillId="0" borderId="1" xfId="0" applyNumberFormat="1" applyFill="1" applyBorder="1"/>
    <xf numFmtId="0" fontId="0" fillId="0" borderId="0" xfId="0" applyBorder="1"/>
    <xf numFmtId="0" fontId="0" fillId="0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B280-0BB9-40A8-98DA-B9EDE4DF1FFE}">
  <sheetPr>
    <pageSetUpPr fitToPage="1"/>
  </sheetPr>
  <dimension ref="A1:F65"/>
  <sheetViews>
    <sheetView tabSelected="1" workbookViewId="0">
      <selection activeCell="G9" sqref="G9"/>
    </sheetView>
  </sheetViews>
  <sheetFormatPr defaultRowHeight="14.5" x14ac:dyDescent="0.35"/>
  <cols>
    <col min="1" max="1" width="52" bestFit="1" customWidth="1"/>
    <col min="3" max="3" width="11.54296875" bestFit="1" customWidth="1"/>
    <col min="4" max="4" width="3.453125" customWidth="1"/>
    <col min="5" max="5" width="9.1796875" customWidth="1"/>
    <col min="6" max="6" width="14.26953125" customWidth="1"/>
    <col min="11" max="11" width="12.08984375" bestFit="1" customWidth="1"/>
  </cols>
  <sheetData>
    <row r="1" spans="1:6" x14ac:dyDescent="0.35">
      <c r="A1" s="22" t="s">
        <v>28</v>
      </c>
      <c r="E1" s="27" t="s">
        <v>23</v>
      </c>
      <c r="F1" s="27"/>
    </row>
    <row r="2" spans="1:6" x14ac:dyDescent="0.35">
      <c r="E2" s="14" t="s">
        <v>24</v>
      </c>
      <c r="F2" s="14" t="s">
        <v>25</v>
      </c>
    </row>
    <row r="3" spans="1:6" x14ac:dyDescent="0.35">
      <c r="E3" s="14">
        <v>6.04</v>
      </c>
      <c r="F3" s="14" t="s">
        <v>5</v>
      </c>
    </row>
    <row r="4" spans="1:6" hidden="1" x14ac:dyDescent="0.35">
      <c r="E4" s="14">
        <f>E3*5280</f>
        <v>31891.200000000001</v>
      </c>
      <c r="F4" s="14" t="s">
        <v>6</v>
      </c>
    </row>
    <row r="5" spans="1:6" x14ac:dyDescent="0.35">
      <c r="E5" s="15">
        <v>20</v>
      </c>
      <c r="F5" s="14"/>
    </row>
    <row r="6" spans="1:6" ht="15.5" x14ac:dyDescent="0.35">
      <c r="A6" s="2"/>
      <c r="B6" s="3" t="s">
        <v>0</v>
      </c>
      <c r="C6" s="3" t="s">
        <v>1</v>
      </c>
      <c r="D6" s="1"/>
      <c r="E6" s="14"/>
      <c r="F6" s="14"/>
    </row>
    <row r="7" spans="1:6" x14ac:dyDescent="0.35">
      <c r="A7" s="4" t="s">
        <v>17</v>
      </c>
      <c r="B7" s="5" t="s">
        <v>10</v>
      </c>
      <c r="C7" s="7"/>
      <c r="D7" s="6"/>
      <c r="E7" s="14">
        <v>1</v>
      </c>
      <c r="F7" s="17">
        <f t="shared" ref="F7:F13" si="0">E7*$C7</f>
        <v>0</v>
      </c>
    </row>
    <row r="8" spans="1:6" x14ac:dyDescent="0.35">
      <c r="A8" s="4" t="s">
        <v>16</v>
      </c>
      <c r="B8" s="5" t="s">
        <v>10</v>
      </c>
      <c r="C8" s="7"/>
      <c r="D8" s="6"/>
      <c r="E8" s="14">
        <v>1</v>
      </c>
      <c r="F8" s="17">
        <f t="shared" si="0"/>
        <v>0</v>
      </c>
    </row>
    <row r="9" spans="1:6" x14ac:dyDescent="0.35">
      <c r="A9" s="4" t="s">
        <v>15</v>
      </c>
      <c r="B9" s="5" t="s">
        <v>2</v>
      </c>
      <c r="C9" s="7"/>
      <c r="D9" s="8"/>
      <c r="E9" s="9">
        <f>(E4*2*1/27)*4000/2000</f>
        <v>4724.6222222222223</v>
      </c>
      <c r="F9" s="17">
        <f t="shared" si="0"/>
        <v>0</v>
      </c>
    </row>
    <row r="10" spans="1:6" x14ac:dyDescent="0.35">
      <c r="A10" s="4" t="s">
        <v>12</v>
      </c>
      <c r="B10" s="5" t="s">
        <v>13</v>
      </c>
      <c r="C10" s="7"/>
      <c r="D10" s="8"/>
      <c r="E10" s="15">
        <f>(15*20*14/9)*1.4</f>
        <v>653.33333333333337</v>
      </c>
      <c r="F10" s="17">
        <f t="shared" si="0"/>
        <v>0</v>
      </c>
    </row>
    <row r="11" spans="1:6" x14ac:dyDescent="0.35">
      <c r="A11" s="4" t="s">
        <v>8</v>
      </c>
      <c r="B11" s="5" t="s">
        <v>2</v>
      </c>
      <c r="C11" s="12"/>
      <c r="D11" s="8"/>
      <c r="E11" s="15">
        <f>(E5*E4/9*165)/2000</f>
        <v>5846.72</v>
      </c>
      <c r="F11" s="17">
        <f t="shared" si="0"/>
        <v>0</v>
      </c>
    </row>
    <row r="12" spans="1:6" x14ac:dyDescent="0.35">
      <c r="A12" s="14" t="s">
        <v>26</v>
      </c>
      <c r="B12" s="16" t="s">
        <v>2</v>
      </c>
      <c r="C12" s="12"/>
      <c r="D12" s="18"/>
      <c r="E12" s="15">
        <f>(E4*E5/9*220)/2000</f>
        <v>7795.6266666666661</v>
      </c>
      <c r="F12" s="17">
        <f t="shared" si="0"/>
        <v>0</v>
      </c>
    </row>
    <row r="13" spans="1:6" x14ac:dyDescent="0.35">
      <c r="A13" s="4" t="s">
        <v>9</v>
      </c>
      <c r="B13" s="5" t="s">
        <v>3</v>
      </c>
      <c r="C13" s="7"/>
      <c r="D13" s="8"/>
      <c r="E13" s="19">
        <f>(E4*E5/9)*0.11</f>
        <v>7795.6266666666661</v>
      </c>
      <c r="F13" s="17">
        <f t="shared" si="0"/>
        <v>0</v>
      </c>
    </row>
    <row r="14" spans="1:6" x14ac:dyDescent="0.35">
      <c r="A14" s="4" t="s">
        <v>11</v>
      </c>
      <c r="B14" s="5" t="s">
        <v>10</v>
      </c>
      <c r="C14" s="11"/>
      <c r="E14" s="14">
        <v>1</v>
      </c>
      <c r="F14" s="17">
        <f>E14*$C14</f>
        <v>0</v>
      </c>
    </row>
    <row r="15" spans="1:6" x14ac:dyDescent="0.35">
      <c r="E15" s="14" t="s">
        <v>14</v>
      </c>
      <c r="F15" s="17">
        <f>SUM(F6:F14)</f>
        <v>0</v>
      </c>
    </row>
    <row r="16" spans="1:6" x14ac:dyDescent="0.35">
      <c r="E16" s="23"/>
      <c r="F16" s="24"/>
    </row>
    <row r="17" spans="1:6" x14ac:dyDescent="0.35">
      <c r="A17" s="22" t="s">
        <v>30</v>
      </c>
      <c r="E17" s="20" t="s">
        <v>20</v>
      </c>
      <c r="F17" s="21"/>
    </row>
    <row r="18" spans="1:6" x14ac:dyDescent="0.35">
      <c r="E18" s="14" t="s">
        <v>21</v>
      </c>
      <c r="F18" s="14" t="s">
        <v>22</v>
      </c>
    </row>
    <row r="19" spans="1:6" x14ac:dyDescent="0.35">
      <c r="E19" s="15">
        <v>1</v>
      </c>
      <c r="F19" s="14" t="s">
        <v>5</v>
      </c>
    </row>
    <row r="20" spans="1:6" hidden="1" x14ac:dyDescent="0.35">
      <c r="E20" s="14">
        <f>E19*5280</f>
        <v>5280</v>
      </c>
      <c r="F20" s="14" t="s">
        <v>6</v>
      </c>
    </row>
    <row r="21" spans="1:6" x14ac:dyDescent="0.35">
      <c r="E21" s="14">
        <v>18.100000000000001</v>
      </c>
      <c r="F21" s="14" t="s">
        <v>7</v>
      </c>
    </row>
    <row r="22" spans="1:6" ht="15.5" x14ac:dyDescent="0.35">
      <c r="A22" s="2"/>
      <c r="B22" s="3" t="s">
        <v>0</v>
      </c>
      <c r="C22" s="3" t="s">
        <v>1</v>
      </c>
      <c r="D22" s="1"/>
      <c r="E22" s="14"/>
      <c r="F22" s="14"/>
    </row>
    <row r="23" spans="1:6" x14ac:dyDescent="0.35">
      <c r="A23" s="4" t="s">
        <v>17</v>
      </c>
      <c r="B23" s="5" t="s">
        <v>10</v>
      </c>
      <c r="C23" s="7"/>
      <c r="D23" s="6"/>
      <c r="E23" s="14">
        <v>1</v>
      </c>
      <c r="F23" s="17">
        <f t="shared" ref="F23:F29" si="1">E23*$C23</f>
        <v>0</v>
      </c>
    </row>
    <row r="24" spans="1:6" x14ac:dyDescent="0.35">
      <c r="A24" s="4" t="s">
        <v>16</v>
      </c>
      <c r="B24" s="5" t="s">
        <v>10</v>
      </c>
      <c r="C24" s="7"/>
      <c r="D24" s="6"/>
      <c r="E24" s="14">
        <v>1</v>
      </c>
      <c r="F24" s="17">
        <f t="shared" si="1"/>
        <v>0</v>
      </c>
    </row>
    <row r="25" spans="1:6" x14ac:dyDescent="0.35">
      <c r="A25" s="4" t="s">
        <v>15</v>
      </c>
      <c r="B25" s="5" t="s">
        <v>2</v>
      </c>
      <c r="C25" s="7"/>
      <c r="D25" s="8"/>
      <c r="E25" s="9">
        <f>(E20*2*1/27)*4000/2000</f>
        <v>782.22222222222217</v>
      </c>
      <c r="F25" s="17">
        <f t="shared" si="1"/>
        <v>0</v>
      </c>
    </row>
    <row r="26" spans="1:6" x14ac:dyDescent="0.35">
      <c r="A26" s="4" t="s">
        <v>12</v>
      </c>
      <c r="B26" s="5" t="s">
        <v>13</v>
      </c>
      <c r="C26" s="7"/>
      <c r="D26" s="8"/>
      <c r="E26" s="15">
        <f>(15*20*2/9)*1.4</f>
        <v>93.333333333333329</v>
      </c>
      <c r="F26" s="17">
        <f t="shared" si="1"/>
        <v>0</v>
      </c>
    </row>
    <row r="27" spans="1:6" x14ac:dyDescent="0.35">
      <c r="A27" s="4" t="s">
        <v>8</v>
      </c>
      <c r="B27" s="5" t="s">
        <v>2</v>
      </c>
      <c r="C27" s="12"/>
      <c r="D27" s="8"/>
      <c r="E27" s="15">
        <f>(E21*E20/9*165)/2000</f>
        <v>876.04000000000008</v>
      </c>
      <c r="F27" s="17">
        <f t="shared" si="1"/>
        <v>0</v>
      </c>
    </row>
    <row r="28" spans="1:6" x14ac:dyDescent="0.35">
      <c r="A28" s="14" t="s">
        <v>26</v>
      </c>
      <c r="B28" s="16" t="s">
        <v>2</v>
      </c>
      <c r="C28" s="12"/>
      <c r="D28" s="18"/>
      <c r="E28" s="15">
        <f>(E20*E21/9*220)/2000</f>
        <v>1168.0533333333335</v>
      </c>
      <c r="F28" s="17">
        <f t="shared" si="1"/>
        <v>0</v>
      </c>
    </row>
    <row r="29" spans="1:6" x14ac:dyDescent="0.35">
      <c r="A29" s="14" t="s">
        <v>9</v>
      </c>
      <c r="B29" s="16" t="s">
        <v>3</v>
      </c>
      <c r="C29" s="12"/>
      <c r="D29" s="18"/>
      <c r="E29" s="19">
        <f>(E20*E21/9)*0.11</f>
        <v>1168.0533333333335</v>
      </c>
      <c r="F29" s="17">
        <f t="shared" si="1"/>
        <v>0</v>
      </c>
    </row>
    <row r="30" spans="1:6" x14ac:dyDescent="0.35">
      <c r="A30" s="4" t="s">
        <v>11</v>
      </c>
      <c r="B30" s="5" t="s">
        <v>10</v>
      </c>
      <c r="C30" s="11"/>
      <c r="E30" s="14">
        <v>1</v>
      </c>
      <c r="F30" s="17">
        <f>E30*$C30</f>
        <v>0</v>
      </c>
    </row>
    <row r="31" spans="1:6" x14ac:dyDescent="0.35">
      <c r="E31" s="14" t="s">
        <v>14</v>
      </c>
      <c r="F31" s="17">
        <f>SUM(F22:F30)</f>
        <v>0</v>
      </c>
    </row>
    <row r="32" spans="1:6" s="26" customFormat="1" x14ac:dyDescent="0.35">
      <c r="E32" s="23"/>
      <c r="F32" s="24"/>
    </row>
    <row r="33" spans="1:6" x14ac:dyDescent="0.35">
      <c r="A33" s="22" t="s">
        <v>29</v>
      </c>
      <c r="E33" s="27" t="s">
        <v>18</v>
      </c>
      <c r="F33" s="27"/>
    </row>
    <row r="34" spans="1:6" x14ac:dyDescent="0.35">
      <c r="E34" s="14" t="s">
        <v>4</v>
      </c>
      <c r="F34" s="14" t="s">
        <v>19</v>
      </c>
    </row>
    <row r="35" spans="1:6" x14ac:dyDescent="0.35">
      <c r="E35" s="14">
        <v>2.0099999999999998</v>
      </c>
      <c r="F35" s="14" t="s">
        <v>5</v>
      </c>
    </row>
    <row r="36" spans="1:6" hidden="1" x14ac:dyDescent="0.35">
      <c r="E36" s="14">
        <f>E35*5280</f>
        <v>10612.8</v>
      </c>
      <c r="F36" s="14" t="s">
        <v>6</v>
      </c>
    </row>
    <row r="37" spans="1:6" x14ac:dyDescent="0.35">
      <c r="E37" s="14">
        <v>18.75</v>
      </c>
      <c r="F37" s="14" t="s">
        <v>7</v>
      </c>
    </row>
    <row r="38" spans="1:6" ht="15.5" x14ac:dyDescent="0.35">
      <c r="A38" s="2"/>
      <c r="B38" s="3" t="s">
        <v>0</v>
      </c>
      <c r="C38" s="3" t="s">
        <v>1</v>
      </c>
      <c r="D38" s="1"/>
      <c r="E38" s="14"/>
      <c r="F38" s="14"/>
    </row>
    <row r="39" spans="1:6" x14ac:dyDescent="0.35">
      <c r="A39" s="4" t="s">
        <v>17</v>
      </c>
      <c r="B39" s="5" t="s">
        <v>10</v>
      </c>
      <c r="C39" s="7"/>
      <c r="D39" s="6"/>
      <c r="E39" s="14">
        <v>1</v>
      </c>
      <c r="F39" s="17">
        <f t="shared" ref="F39:F45" si="2">E39*$C39</f>
        <v>0</v>
      </c>
    </row>
    <row r="40" spans="1:6" x14ac:dyDescent="0.35">
      <c r="A40" s="4" t="s">
        <v>16</v>
      </c>
      <c r="B40" s="5" t="s">
        <v>10</v>
      </c>
      <c r="C40" s="7"/>
      <c r="D40" s="6"/>
      <c r="E40" s="14">
        <v>1</v>
      </c>
      <c r="F40" s="17">
        <f t="shared" si="2"/>
        <v>0</v>
      </c>
    </row>
    <row r="41" spans="1:6" x14ac:dyDescent="0.35">
      <c r="A41" s="4" t="s">
        <v>15</v>
      </c>
      <c r="B41" s="5" t="s">
        <v>2</v>
      </c>
      <c r="C41" s="7"/>
      <c r="D41" s="8"/>
      <c r="E41" s="9">
        <f>(E36*2*1/27)*4000/2000</f>
        <v>1572.2666666666667</v>
      </c>
      <c r="F41" s="17">
        <f t="shared" si="2"/>
        <v>0</v>
      </c>
    </row>
    <row r="42" spans="1:6" x14ac:dyDescent="0.35">
      <c r="A42" s="4" t="s">
        <v>12</v>
      </c>
      <c r="B42" s="5" t="s">
        <v>13</v>
      </c>
      <c r="C42" s="7"/>
      <c r="D42" s="8"/>
      <c r="E42" s="15">
        <f>(15*20*4/9)*1.4</f>
        <v>186.66666666666666</v>
      </c>
      <c r="F42" s="17">
        <f t="shared" si="2"/>
        <v>0</v>
      </c>
    </row>
    <row r="43" spans="1:6" x14ac:dyDescent="0.35">
      <c r="A43" s="4" t="s">
        <v>8</v>
      </c>
      <c r="B43" s="5" t="s">
        <v>2</v>
      </c>
      <c r="C43" s="12"/>
      <c r="D43" s="8"/>
      <c r="E43" s="15">
        <f>(E37*E36/9*165)/2000</f>
        <v>1824.075</v>
      </c>
      <c r="F43" s="17">
        <f t="shared" si="2"/>
        <v>0</v>
      </c>
    </row>
    <row r="44" spans="1:6" x14ac:dyDescent="0.35">
      <c r="A44" s="14" t="s">
        <v>26</v>
      </c>
      <c r="B44" s="5" t="s">
        <v>2</v>
      </c>
      <c r="C44" s="12"/>
      <c r="D44" s="8"/>
      <c r="E44" s="15">
        <f>(E36*E37/9*220)/2000</f>
        <v>2432.1</v>
      </c>
      <c r="F44" s="17">
        <f t="shared" si="2"/>
        <v>0</v>
      </c>
    </row>
    <row r="45" spans="1:6" x14ac:dyDescent="0.35">
      <c r="A45" s="4" t="s">
        <v>9</v>
      </c>
      <c r="B45" s="5" t="s">
        <v>3</v>
      </c>
      <c r="C45" s="7"/>
      <c r="D45" s="8"/>
      <c r="E45" s="19">
        <f>(E36*E37/9)*0.11</f>
        <v>2432.1</v>
      </c>
      <c r="F45" s="17">
        <f t="shared" si="2"/>
        <v>0</v>
      </c>
    </row>
    <row r="46" spans="1:6" x14ac:dyDescent="0.35">
      <c r="A46" s="4" t="s">
        <v>11</v>
      </c>
      <c r="B46" s="5" t="s">
        <v>10</v>
      </c>
      <c r="C46" s="11"/>
      <c r="E46" s="14">
        <v>1</v>
      </c>
      <c r="F46" s="17">
        <f>E46*$C46</f>
        <v>0</v>
      </c>
    </row>
    <row r="47" spans="1:6" x14ac:dyDescent="0.35">
      <c r="E47" s="14" t="s">
        <v>14</v>
      </c>
      <c r="F47" s="17">
        <f>SUM(F38:F46)</f>
        <v>0</v>
      </c>
    </row>
    <row r="48" spans="1:6" x14ac:dyDescent="0.35">
      <c r="E48" s="13"/>
      <c r="F48" s="13"/>
    </row>
    <row r="49" spans="1:6" x14ac:dyDescent="0.35">
      <c r="A49" s="22" t="s">
        <v>31</v>
      </c>
      <c r="E49" s="20" t="s">
        <v>4</v>
      </c>
      <c r="F49" s="21"/>
    </row>
    <row r="50" spans="1:6" x14ac:dyDescent="0.35">
      <c r="E50" s="14" t="s">
        <v>23</v>
      </c>
      <c r="F50" s="14" t="s">
        <v>27</v>
      </c>
    </row>
    <row r="51" spans="1:6" x14ac:dyDescent="0.35">
      <c r="E51" s="25">
        <f>5399/5280</f>
        <v>1.0225378787878787</v>
      </c>
      <c r="F51" s="14" t="s">
        <v>5</v>
      </c>
    </row>
    <row r="52" spans="1:6" hidden="1" x14ac:dyDescent="0.35">
      <c r="E52" s="14">
        <f>E51*5280</f>
        <v>5399</v>
      </c>
      <c r="F52" s="14" t="s">
        <v>6</v>
      </c>
    </row>
    <row r="53" spans="1:6" x14ac:dyDescent="0.35">
      <c r="E53" s="15">
        <v>18</v>
      </c>
      <c r="F53" s="14"/>
    </row>
    <row r="54" spans="1:6" ht="15.5" x14ac:dyDescent="0.35">
      <c r="A54" s="2"/>
      <c r="B54" s="3" t="s">
        <v>0</v>
      </c>
      <c r="C54" s="3" t="s">
        <v>1</v>
      </c>
      <c r="D54" s="1"/>
      <c r="E54" s="4"/>
      <c r="F54" s="4"/>
    </row>
    <row r="55" spans="1:6" x14ac:dyDescent="0.35">
      <c r="A55" s="4" t="s">
        <v>17</v>
      </c>
      <c r="B55" s="5" t="s">
        <v>10</v>
      </c>
      <c r="C55" s="7"/>
      <c r="D55" s="6"/>
      <c r="E55" s="4">
        <v>1</v>
      </c>
      <c r="F55" s="11">
        <f t="shared" ref="F55:F61" si="3">E55*$C55</f>
        <v>0</v>
      </c>
    </row>
    <row r="56" spans="1:6" x14ac:dyDescent="0.35">
      <c r="A56" s="4" t="s">
        <v>16</v>
      </c>
      <c r="B56" s="5" t="s">
        <v>10</v>
      </c>
      <c r="C56" s="7"/>
      <c r="D56" s="6"/>
      <c r="E56" s="4">
        <v>1</v>
      </c>
      <c r="F56" s="11">
        <f t="shared" si="3"/>
        <v>0</v>
      </c>
    </row>
    <row r="57" spans="1:6" x14ac:dyDescent="0.35">
      <c r="A57" s="4" t="s">
        <v>15</v>
      </c>
      <c r="B57" s="5" t="s">
        <v>2</v>
      </c>
      <c r="C57" s="7"/>
      <c r="D57" s="8"/>
      <c r="E57" s="9">
        <f>(E52*2*1/27)*4000/2000</f>
        <v>799.85185185185185</v>
      </c>
      <c r="F57" s="11">
        <f t="shared" si="3"/>
        <v>0</v>
      </c>
    </row>
    <row r="58" spans="1:6" x14ac:dyDescent="0.35">
      <c r="A58" s="4" t="s">
        <v>12</v>
      </c>
      <c r="B58" s="5" t="s">
        <v>13</v>
      </c>
      <c r="C58" s="7"/>
      <c r="D58" s="8"/>
      <c r="E58" s="9">
        <f>(15*20*14/9)*1.4</f>
        <v>653.33333333333337</v>
      </c>
      <c r="F58" s="11">
        <f t="shared" si="3"/>
        <v>0</v>
      </c>
    </row>
    <row r="59" spans="1:6" x14ac:dyDescent="0.35">
      <c r="A59" s="4" t="s">
        <v>8</v>
      </c>
      <c r="B59" s="5" t="s">
        <v>2</v>
      </c>
      <c r="C59" s="12"/>
      <c r="D59" s="8"/>
      <c r="E59" s="9">
        <f>(E53*E52/9*165)/2000</f>
        <v>890.83500000000004</v>
      </c>
      <c r="F59" s="11">
        <f t="shared" si="3"/>
        <v>0</v>
      </c>
    </row>
    <row r="60" spans="1:6" x14ac:dyDescent="0.35">
      <c r="A60" s="14" t="s">
        <v>26</v>
      </c>
      <c r="B60" s="5" t="s">
        <v>2</v>
      </c>
      <c r="C60" s="12"/>
      <c r="D60" s="8"/>
      <c r="E60" s="15">
        <f>(E52*E53/9*220)/2000</f>
        <v>1187.78</v>
      </c>
      <c r="F60" s="11">
        <f t="shared" si="3"/>
        <v>0</v>
      </c>
    </row>
    <row r="61" spans="1:6" x14ac:dyDescent="0.35">
      <c r="A61" s="4" t="s">
        <v>9</v>
      </c>
      <c r="B61" s="5" t="s">
        <v>3</v>
      </c>
      <c r="C61" s="7"/>
      <c r="D61" s="8"/>
      <c r="E61" s="10">
        <f>(E52*E53/9)*0.11</f>
        <v>1187.78</v>
      </c>
      <c r="F61" s="11">
        <f t="shared" si="3"/>
        <v>0</v>
      </c>
    </row>
    <row r="62" spans="1:6" x14ac:dyDescent="0.35">
      <c r="A62" s="4" t="s">
        <v>11</v>
      </c>
      <c r="B62" s="5" t="s">
        <v>10</v>
      </c>
      <c r="C62" s="11"/>
      <c r="E62" s="4">
        <v>1</v>
      </c>
      <c r="F62" s="11">
        <f>E62*$C62</f>
        <v>0</v>
      </c>
    </row>
    <row r="63" spans="1:6" x14ac:dyDescent="0.35">
      <c r="E63" s="14" t="s">
        <v>14</v>
      </c>
      <c r="F63" s="17">
        <f>SUM(F54:F62)</f>
        <v>0</v>
      </c>
    </row>
    <row r="64" spans="1:6" x14ac:dyDescent="0.35">
      <c r="E64" s="23"/>
      <c r="F64" s="24"/>
    </row>
    <row r="65" spans="5:6" x14ac:dyDescent="0.35">
      <c r="E65" s="23"/>
      <c r="F65" s="24"/>
    </row>
  </sheetData>
  <mergeCells count="4">
    <mergeCell ref="E49:F49"/>
    <mergeCell ref="E1:F1"/>
    <mergeCell ref="E33:F33"/>
    <mergeCell ref="E17:F17"/>
  </mergeCells>
  <pageMargins left="0.7" right="0.7" top="0.75" bottom="0.75" header="0.3" footer="0.3"/>
  <pageSetup orientation="landscape" r:id="rId1"/>
  <headerFoot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 5-31-2024</vt:lpstr>
      <vt:lpstr>'Bid Tab 5-31-2024'!Print_Area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Rumschlag</dc:creator>
  <cp:lastModifiedBy>Nate Rumschlag</cp:lastModifiedBy>
  <cp:lastPrinted>2024-01-12T17:58:40Z</cp:lastPrinted>
  <dcterms:created xsi:type="dcterms:W3CDTF">2022-08-07T18:57:48Z</dcterms:created>
  <dcterms:modified xsi:type="dcterms:W3CDTF">2024-05-31T11:15:50Z</dcterms:modified>
</cp:coreProperties>
</file>